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<sst xmlns="http://schemas.openxmlformats.org/spreadsheetml/2006/main" count="47" uniqueCount="41">
  <si>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</si>
  <si>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</si>
  <si>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</si>
  <si>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</si>
  <si>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</si>
  <si>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</si>
  <si>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</si>
  <si>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</si>
  <si>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</si>
  <si>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</si>
  <si>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</si>
  <si>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</si>
  <si>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</si>
  <si>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</si>
  <si>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</si>
  <si>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</si>
  <si>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</si>
  <si>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</si>
  <si>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</si>
  <si>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</si>
  <si>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</si>
  <si>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</si>
  <si>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</si>
  <si>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</si>
  <si>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</si>
  <si>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</si>
  <si>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</si>
  <si>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</si>
  <si>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</si>
  <si>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</si>
  <si>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</si>
  <si>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</si>
  <si>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</si>
  <si>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</si>
  <si>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</si>
  <si>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</si>
  <si>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</si>
  <si>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</si>
  <si>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</si>
  <si>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</si>
  <si>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Kelmės rajono Tytuvėnų gimnazija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</si>
</sst>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27]yyyy\ &quot;m.&quot;\ mmmm\ d\ &quot;d.&quot;"/>
    <numFmt numFmtId="175" formatCode="yyyy\-mm\-dd;@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workbookViewId="0" topLeftCell="A14">
      <selection activeCell="L22" sqref="L22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4" ht="15">
      <c r="E4" s="4" t="s">
        <v>40</v>
      </c>
    </row>
    <row r="5" spans="1:13" ht="15">
      <c r="A5" s="17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ht="15">
      <c r="E9" s="13">
        <v>41547</v>
      </c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16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5">
        <f>C14+C15</f>
        <v>14895.57</v>
      </c>
      <c r="D13" s="15">
        <f>D14+D15</f>
        <v>1768122.06</v>
      </c>
      <c r="E13" s="15"/>
      <c r="F13" s="15">
        <f>F14+F15</f>
        <v>119926.16</v>
      </c>
      <c r="G13" s="15"/>
      <c r="H13" s="15"/>
      <c r="I13" s="15">
        <f>I14+I15</f>
        <v>1764334.8699999999</v>
      </c>
      <c r="J13" s="15"/>
      <c r="K13" s="15"/>
      <c r="L13" s="15"/>
      <c r="M13" s="15">
        <f>M14+M15</f>
        <v>138608.92000000007</v>
      </c>
    </row>
    <row r="14" spans="1:13" ht="15" customHeight="1">
      <c r="A14" s="2" t="s">
        <v>7</v>
      </c>
      <c r="B14" s="3" t="s">
        <v>8</v>
      </c>
      <c r="C14" s="14">
        <v>14895.57</v>
      </c>
      <c r="D14" s="14">
        <v>17707.28</v>
      </c>
      <c r="E14" s="14"/>
      <c r="F14" s="14">
        <v>119926.16</v>
      </c>
      <c r="G14" s="14"/>
      <c r="H14" s="14"/>
      <c r="I14" s="14">
        <f>13929.91</f>
        <v>13929.91</v>
      </c>
      <c r="J14" s="14"/>
      <c r="K14" s="14"/>
      <c r="L14" s="14"/>
      <c r="M14" s="14">
        <f>C14+D14+F14-I14</f>
        <v>138599.1</v>
      </c>
    </row>
    <row r="15" spans="1:13" ht="15" customHeight="1">
      <c r="A15" s="2" t="s">
        <v>9</v>
      </c>
      <c r="B15" s="3" t="s">
        <v>10</v>
      </c>
      <c r="C15" s="14"/>
      <c r="D15" s="14">
        <v>1750414.78</v>
      </c>
      <c r="E15" s="14"/>
      <c r="F15" s="14"/>
      <c r="G15" s="14"/>
      <c r="H15" s="14"/>
      <c r="I15" s="14">
        <f>1750404.96</f>
        <v>1750404.96</v>
      </c>
      <c r="J15" s="14"/>
      <c r="K15" s="14"/>
      <c r="L15" s="14"/>
      <c r="M15" s="14">
        <f>C15+D15+F15-I15</f>
        <v>9.820000000065193</v>
      </c>
    </row>
    <row r="16" spans="1:13" ht="74.25" customHeight="1">
      <c r="A16" s="1" t="s">
        <v>11</v>
      </c>
      <c r="B16" s="5" t="s">
        <v>38</v>
      </c>
      <c r="C16" s="15">
        <f>C17+C18</f>
        <v>3713399.93</v>
      </c>
      <c r="D16" s="15">
        <f>D17+D18</f>
        <v>772218.35</v>
      </c>
      <c r="E16" s="15"/>
      <c r="F16" s="15">
        <f>F17+F18</f>
        <v>96582.12</v>
      </c>
      <c r="G16" s="15">
        <f>G17+G18</f>
        <v>103709.69</v>
      </c>
      <c r="H16" s="15"/>
      <c r="I16" s="15">
        <f>I17+I18</f>
        <v>709618.27</v>
      </c>
      <c r="J16" s="15"/>
      <c r="K16" s="15"/>
      <c r="L16" s="15"/>
      <c r="M16" s="15">
        <f>M17+M18</f>
        <v>3768872.4400000004</v>
      </c>
    </row>
    <row r="17" spans="1:13" ht="15" customHeight="1">
      <c r="A17" s="2" t="s">
        <v>32</v>
      </c>
      <c r="B17" s="3" t="s">
        <v>8</v>
      </c>
      <c r="C17" s="14">
        <v>3713399.93</v>
      </c>
      <c r="D17" s="14">
        <v>85378.6</v>
      </c>
      <c r="E17" s="14"/>
      <c r="F17" s="14">
        <v>96582.12</v>
      </c>
      <c r="G17" s="14">
        <v>103709.69</v>
      </c>
      <c r="H17" s="14"/>
      <c r="I17" s="14">
        <v>22828.99</v>
      </c>
      <c r="J17" s="14"/>
      <c r="K17" s="14"/>
      <c r="L17" s="14"/>
      <c r="M17" s="14">
        <f>C17+D17+F17-I17-G17</f>
        <v>3768821.97</v>
      </c>
    </row>
    <row r="18" spans="1:13" ht="15" customHeight="1">
      <c r="A18" s="2" t="s">
        <v>33</v>
      </c>
      <c r="B18" s="3" t="s">
        <v>10</v>
      </c>
      <c r="C18" s="14"/>
      <c r="D18" s="14">
        <v>686839.75</v>
      </c>
      <c r="E18" s="14"/>
      <c r="F18" s="14"/>
      <c r="G18" s="14"/>
      <c r="H18" s="14"/>
      <c r="I18" s="14">
        <f>686789.28</f>
        <v>686789.28</v>
      </c>
      <c r="J18" s="14"/>
      <c r="K18" s="14"/>
      <c r="L18" s="14"/>
      <c r="M18" s="14">
        <f>C18+D18+F18-I18</f>
        <v>50.46999999997206</v>
      </c>
    </row>
    <row r="19" spans="1:13" ht="114.75" customHeight="1">
      <c r="A19" s="1" t="s">
        <v>12</v>
      </c>
      <c r="B19" s="5" t="s">
        <v>39</v>
      </c>
      <c r="C19" s="15">
        <f>C20+C21</f>
        <v>76339.83</v>
      </c>
      <c r="D19" s="15">
        <f>D20+D21</f>
        <v>14963.789999999999</v>
      </c>
      <c r="E19" s="15"/>
      <c r="F19" s="15">
        <f>F20+F21</f>
        <v>7689.05</v>
      </c>
      <c r="G19" s="15"/>
      <c r="H19" s="15"/>
      <c r="I19" s="15">
        <f>I20+I21</f>
        <v>31230.760000000002</v>
      </c>
      <c r="J19" s="15"/>
      <c r="K19" s="15"/>
      <c r="L19" s="15"/>
      <c r="M19" s="15">
        <f>M20+M21</f>
        <v>67761.91</v>
      </c>
    </row>
    <row r="20" spans="1:13" ht="15" customHeight="1">
      <c r="A20" s="2" t="s">
        <v>14</v>
      </c>
      <c r="B20" s="3" t="s">
        <v>8</v>
      </c>
      <c r="C20" s="14">
        <v>59933.65</v>
      </c>
      <c r="D20" s="14">
        <f>9828.64</f>
        <v>9828.64</v>
      </c>
      <c r="E20" s="14">
        <f>9457.59</f>
        <v>9457.59</v>
      </c>
      <c r="F20" s="14">
        <f>7689.05</f>
        <v>7689.05</v>
      </c>
      <c r="G20" s="14"/>
      <c r="H20" s="14"/>
      <c r="I20" s="14">
        <f>19147.02</f>
        <v>19147.02</v>
      </c>
      <c r="J20" s="14"/>
      <c r="K20" s="14"/>
      <c r="L20" s="14"/>
      <c r="M20" s="14">
        <f>C20+D20+F20-I20+E20</f>
        <v>67761.91</v>
      </c>
    </row>
    <row r="21" spans="1:13" ht="15" customHeight="1">
      <c r="A21" s="2" t="s">
        <v>34</v>
      </c>
      <c r="B21" s="3" t="s">
        <v>10</v>
      </c>
      <c r="C21" s="14">
        <v>16406.18</v>
      </c>
      <c r="D21" s="14">
        <f>5135.15</f>
        <v>5135.15</v>
      </c>
      <c r="E21" s="14">
        <f>-9457.59</f>
        <v>-9457.59</v>
      </c>
      <c r="F21" s="14"/>
      <c r="G21" s="14"/>
      <c r="H21" s="14"/>
      <c r="I21" s="14">
        <f>12083.74</f>
        <v>12083.74</v>
      </c>
      <c r="J21" s="14"/>
      <c r="K21" s="14"/>
      <c r="L21" s="14"/>
      <c r="M21" s="14">
        <f>C21+D21+F21-I21+E21</f>
        <v>0</v>
      </c>
    </row>
    <row r="22" spans="1:13" ht="15" customHeight="1">
      <c r="A22" s="1" t="s">
        <v>15</v>
      </c>
      <c r="B22" s="5" t="s">
        <v>13</v>
      </c>
      <c r="C22" s="15">
        <f>C23+C24</f>
        <v>8838.43</v>
      </c>
      <c r="D22" s="15">
        <f>D23+D24</f>
        <v>6463.91</v>
      </c>
      <c r="E22" s="15"/>
      <c r="F22" s="15">
        <f>F23+F24</f>
        <v>3834.54</v>
      </c>
      <c r="G22" s="15"/>
      <c r="H22" s="15"/>
      <c r="I22" s="15">
        <f>I23+I24</f>
        <v>14418.32</v>
      </c>
      <c r="J22" s="15"/>
      <c r="K22" s="15"/>
      <c r="L22" s="15"/>
      <c r="M22" s="15">
        <f>M23+M24</f>
        <v>4718.560000000001</v>
      </c>
    </row>
    <row r="23" spans="1:13" ht="15" customHeight="1">
      <c r="A23" s="2" t="s">
        <v>17</v>
      </c>
      <c r="B23" s="3" t="s">
        <v>8</v>
      </c>
      <c r="C23" s="14">
        <v>8838.43</v>
      </c>
      <c r="D23" s="14">
        <f>848</f>
        <v>848</v>
      </c>
      <c r="E23" s="14"/>
      <c r="F23" s="14">
        <v>3834.54</v>
      </c>
      <c r="G23" s="14"/>
      <c r="H23" s="14"/>
      <c r="I23" s="14">
        <f>8802.41</f>
        <v>8802.41</v>
      </c>
      <c r="J23" s="14"/>
      <c r="K23" s="14"/>
      <c r="L23" s="14"/>
      <c r="M23" s="14">
        <f>C23+D23+F23-I23</f>
        <v>4718.560000000001</v>
      </c>
    </row>
    <row r="24" spans="1:13" ht="15" customHeight="1">
      <c r="A24" s="2" t="s">
        <v>18</v>
      </c>
      <c r="B24" s="3" t="s">
        <v>10</v>
      </c>
      <c r="C24" s="14"/>
      <c r="D24" s="14">
        <v>5615.91</v>
      </c>
      <c r="E24" s="14"/>
      <c r="F24" s="14"/>
      <c r="G24" s="14"/>
      <c r="H24" s="14"/>
      <c r="I24" s="14">
        <f>5615.91</f>
        <v>5615.91</v>
      </c>
      <c r="J24" s="14"/>
      <c r="K24" s="14"/>
      <c r="L24" s="14"/>
      <c r="M24" s="14">
        <f>C24+D24+F24-I24</f>
        <v>0</v>
      </c>
    </row>
    <row r="25" spans="1:13" ht="15" customHeight="1">
      <c r="A25" s="1" t="s">
        <v>20</v>
      </c>
      <c r="B25" s="5" t="s">
        <v>35</v>
      </c>
      <c r="C25" s="15">
        <f>C13+C16+C19+C22</f>
        <v>3813473.7600000002</v>
      </c>
      <c r="D25" s="15">
        <f>D13+D16+D19+D22</f>
        <v>2561768.1100000003</v>
      </c>
      <c r="E25" s="15">
        <f>E13+E16+E19+E22</f>
        <v>0</v>
      </c>
      <c r="F25" s="15">
        <f>F13+F16+F19+F22</f>
        <v>228031.87</v>
      </c>
      <c r="G25" s="15">
        <f>G13+G16+G19+G22</f>
        <v>103709.69</v>
      </c>
      <c r="H25" s="15"/>
      <c r="I25" s="15">
        <f>I13+I16+I19+I22</f>
        <v>2519602.2199999993</v>
      </c>
      <c r="J25" s="15"/>
      <c r="K25" s="15"/>
      <c r="L25" s="15"/>
      <c r="M25" s="15">
        <f>M13+M16+M19+M22</f>
        <v>3979961.8300000005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Tytuvėnų gimnazija</cp:lastModifiedBy>
  <cp:lastPrinted>2013-04-02T13:51:12Z</cp:lastPrinted>
  <dcterms:created xsi:type="dcterms:W3CDTF">1996-10-14T23:33:28Z</dcterms:created>
  <dcterms:modified xsi:type="dcterms:W3CDTF">2014-06-10T12:27:10Z</dcterms:modified>
  <cp:category/>
  <cp:version/>
  <cp:contentType/>
  <cp:contentStatus/>
</cp:coreProperties>
</file>